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690"/>
  </bookViews>
  <sheets>
    <sheet name="Sheet1" sheetId="1" r:id="rId1"/>
    <sheet name="Sheet2" sheetId="2" r:id="rId2"/>
  </sheets>
  <calcPr calcId="124519"/>
</workbook>
</file>

<file path=xl/calcChain.xml><?xml version="1.0" encoding="utf-8"?>
<calcChain xmlns="http://schemas.openxmlformats.org/spreadsheetml/2006/main">
  <c r="E10" i="2"/>
  <c r="D10"/>
  <c r="C10"/>
  <c r="B10"/>
  <c r="E9"/>
  <c r="C9"/>
  <c r="E8"/>
  <c r="C8"/>
  <c r="E7"/>
  <c r="C7"/>
  <c r="E6"/>
  <c r="C6"/>
  <c r="E5"/>
  <c r="C5"/>
  <c r="D11" i="1"/>
  <c r="C11"/>
  <c r="D10"/>
  <c r="C10"/>
  <c r="D9"/>
  <c r="C9"/>
  <c r="D8"/>
  <c r="D7"/>
  <c r="D6"/>
</calcChain>
</file>

<file path=xl/sharedStrings.xml><?xml version="1.0" encoding="utf-8"?>
<sst xmlns="http://schemas.openxmlformats.org/spreadsheetml/2006/main" count="37" uniqueCount="27">
  <si>
    <t>附件：</t>
  </si>
  <si>
    <t>柳州市2022年糖料蔗良种技术推广补助市级配套资金计划表</t>
  </si>
  <si>
    <t>县区</t>
  </si>
  <si>
    <t>2022年</t>
  </si>
  <si>
    <t>备注</t>
  </si>
  <si>
    <t>预计种植面积（亩）</t>
  </si>
  <si>
    <t>预计补贴面积
（亩）</t>
  </si>
  <si>
    <t>市级配套资金 
(元）</t>
  </si>
  <si>
    <t>柳江区</t>
  </si>
  <si>
    <t>柳东新区</t>
  </si>
  <si>
    <t>柳南区</t>
  </si>
  <si>
    <t>鱼峰区</t>
  </si>
  <si>
    <t>柳北区</t>
  </si>
  <si>
    <t>合计</t>
  </si>
  <si>
    <t>注：（1）柳江区、柳东新区、柳南区、鱼峰区、柳北区，自治区、市级、城区资金配套比例6:1:3；
    （2）柳城县、融安县，自治区及县资金配套比例7:3；
    （3）鹿寨县，自治区及县资金配套比例6:4；
    （4）融水县，自治区及县资金配套比较9:1
    （5）属于自治区农垦局（广西农垦集团）和监狱局系统的任务所需地方分担补助资金全部由自治区本级财政承担。</t>
  </si>
  <si>
    <t>2020-2021年糖料蔗良种良法技术推广补助市级配套资金表</t>
  </si>
  <si>
    <t>2020年</t>
  </si>
  <si>
    <t>2021年</t>
  </si>
  <si>
    <t>应补贴面积
（亩）</t>
  </si>
  <si>
    <t>市级配套资金
(元）</t>
  </si>
  <si>
    <t>2020年含农垦16843.35亩；2021年含农垦9000亩</t>
  </si>
  <si>
    <t>2020年含农垦2396亩；2021年含农垦2600亩</t>
  </si>
  <si>
    <t>2020年含农垦15.81亩</t>
  </si>
  <si>
    <t>注：（1）柳江区、柳东新区、柳南区、鱼峰区、柳北区，自治区、市级、城区资金配套比例6:1:3；
    （2）柳城县、融安县，自治区及县资金配套比例7:3；
    （3）鹿寨县，自治区及县资金配套比例6:4；
    （4）融水县，自治区及县资金配套比较9:1</t>
  </si>
  <si>
    <t>75000（含农垦集团16000亩）</t>
    <phoneticPr fontId="11" type="noConversion"/>
  </si>
  <si>
    <t>9000（含监狱系统4500亩）</t>
    <phoneticPr fontId="11" type="noConversion"/>
  </si>
  <si>
    <t>20900（含监狱系统7800亩）</t>
    <phoneticPr fontId="11" type="noConversion"/>
  </si>
</sst>
</file>

<file path=xl/styles.xml><?xml version="1.0" encoding="utf-8"?>
<styleSheet xmlns="http://schemas.openxmlformats.org/spreadsheetml/2006/main">
  <numFmts count="1">
    <numFmt numFmtId="176" formatCode="0_ "/>
  </numFmts>
  <fonts count="12">
    <font>
      <sz val="11"/>
      <color theme="1"/>
      <name val="宋体"/>
      <charset val="134"/>
      <scheme val="minor"/>
    </font>
    <font>
      <sz val="22"/>
      <color theme="1"/>
      <name val="方正小标宋简体"/>
      <charset val="134"/>
    </font>
    <font>
      <sz val="10"/>
      <color theme="1"/>
      <name val="宋体"/>
      <charset val="134"/>
      <scheme val="minor"/>
    </font>
    <font>
      <sz val="10"/>
      <color theme="1"/>
      <name val="宋体"/>
      <charset val="134"/>
    </font>
    <font>
      <sz val="14"/>
      <color theme="1"/>
      <name val="黑体"/>
      <charset val="134"/>
    </font>
    <font>
      <sz val="14"/>
      <color theme="1"/>
      <name val="宋体"/>
      <charset val="134"/>
    </font>
    <font>
      <sz val="14"/>
      <name val="宋体"/>
      <charset val="134"/>
    </font>
    <font>
      <b/>
      <sz val="12"/>
      <color theme="1"/>
      <name val="黑体"/>
      <charset val="134"/>
    </font>
    <font>
      <b/>
      <sz val="12"/>
      <color theme="1"/>
      <name val="宋体"/>
      <charset val="134"/>
    </font>
    <font>
      <sz val="12"/>
      <color theme="1"/>
      <name val="宋体"/>
      <charset val="134"/>
    </font>
    <font>
      <b/>
      <sz val="12"/>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31" fontId="3" fillId="0" borderId="0" xfId="0" applyNumberFormat="1" applyFont="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xf>
    <xf numFmtId="176" fontId="5"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0" xfId="0" applyFo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7" fillId="0" borderId="1" xfId="0" applyFont="1" applyBorder="1" applyAlignment="1">
      <alignment horizontal="center" vertical="center" wrapText="1"/>
    </xf>
    <xf numFmtId="0" fontId="2" fillId="0" borderId="0" xfId="0" applyFont="1" applyAlignment="1">
      <alignment horizontal="left" vertical="center"/>
    </xf>
    <xf numFmtId="0" fontId="4"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12"/>
  <sheetViews>
    <sheetView tabSelected="1" workbookViewId="0">
      <selection activeCell="C10" sqref="C10"/>
    </sheetView>
  </sheetViews>
  <sheetFormatPr defaultColWidth="9" defaultRowHeight="13.5"/>
  <cols>
    <col min="1" max="1" width="12.75" customWidth="1"/>
    <col min="2" max="4" width="31.25" customWidth="1"/>
    <col min="5" max="5" width="23.375" customWidth="1"/>
    <col min="6" max="6" width="11.5"/>
  </cols>
  <sheetData>
    <row r="1" spans="1:5" ht="21.95" customHeight="1">
      <c r="A1" s="10" t="s">
        <v>0</v>
      </c>
    </row>
    <row r="2" spans="1:5" ht="45" customHeight="1">
      <c r="A2" s="18" t="s">
        <v>1</v>
      </c>
      <c r="B2" s="18"/>
      <c r="C2" s="18"/>
      <c r="D2" s="18"/>
      <c r="E2" s="18"/>
    </row>
    <row r="3" spans="1:5" ht="30.95" customHeight="1">
      <c r="A3" s="2"/>
      <c r="B3" s="2"/>
      <c r="C3" s="1"/>
      <c r="D3" s="1"/>
      <c r="E3" s="3"/>
    </row>
    <row r="4" spans="1:5" ht="36" customHeight="1">
      <c r="A4" s="24" t="s">
        <v>2</v>
      </c>
      <c r="B4" s="19" t="s">
        <v>3</v>
      </c>
      <c r="C4" s="20"/>
      <c r="D4" s="21"/>
      <c r="E4" s="24" t="s">
        <v>4</v>
      </c>
    </row>
    <row r="5" spans="1:5" ht="36" customHeight="1">
      <c r="A5" s="24"/>
      <c r="B5" s="11" t="s">
        <v>5</v>
      </c>
      <c r="C5" s="11" t="s">
        <v>6</v>
      </c>
      <c r="D5" s="12" t="s">
        <v>7</v>
      </c>
      <c r="E5" s="24"/>
    </row>
    <row r="6" spans="1:5" ht="30" customHeight="1">
      <c r="A6" s="13" t="s">
        <v>8</v>
      </c>
      <c r="B6" s="14" t="s">
        <v>24</v>
      </c>
      <c r="C6" s="14">
        <v>59000</v>
      </c>
      <c r="D6" s="14">
        <f t="shared" ref="D6:D11" si="0">C6*175/10</f>
        <v>1032500</v>
      </c>
      <c r="E6" s="15"/>
    </row>
    <row r="7" spans="1:5" ht="30" customHeight="1">
      <c r="A7" s="13" t="s">
        <v>9</v>
      </c>
      <c r="B7" s="14" t="s">
        <v>25</v>
      </c>
      <c r="C7" s="14">
        <v>4500</v>
      </c>
      <c r="D7" s="14">
        <f t="shared" si="0"/>
        <v>78750</v>
      </c>
      <c r="E7" s="15"/>
    </row>
    <row r="8" spans="1:5" ht="30" customHeight="1">
      <c r="A8" s="13" t="s">
        <v>10</v>
      </c>
      <c r="B8" s="14" t="s">
        <v>26</v>
      </c>
      <c r="C8" s="14">
        <v>13100</v>
      </c>
      <c r="D8" s="14">
        <f t="shared" si="0"/>
        <v>229250</v>
      </c>
      <c r="E8" s="15"/>
    </row>
    <row r="9" spans="1:5" ht="30" customHeight="1">
      <c r="A9" s="13" t="s">
        <v>11</v>
      </c>
      <c r="B9" s="14">
        <v>4000</v>
      </c>
      <c r="C9" s="14">
        <f>B9</f>
        <v>4000</v>
      </c>
      <c r="D9" s="14">
        <f t="shared" si="0"/>
        <v>70000</v>
      </c>
      <c r="E9" s="16"/>
    </row>
    <row r="10" spans="1:5" ht="30" customHeight="1">
      <c r="A10" s="17" t="s">
        <v>12</v>
      </c>
      <c r="B10" s="14">
        <v>3500</v>
      </c>
      <c r="C10" s="14">
        <f>B10</f>
        <v>3500</v>
      </c>
      <c r="D10" s="14">
        <f t="shared" si="0"/>
        <v>61250</v>
      </c>
      <c r="E10" s="16"/>
    </row>
    <row r="11" spans="1:5" ht="30" customHeight="1">
      <c r="A11" s="13" t="s">
        <v>13</v>
      </c>
      <c r="B11" s="14">
        <v>112400</v>
      </c>
      <c r="C11" s="14">
        <f t="shared" ref="B11:C11" si="1">SUM(C6:C10)</f>
        <v>84100</v>
      </c>
      <c r="D11" s="14">
        <f t="shared" si="0"/>
        <v>1471750</v>
      </c>
      <c r="E11" s="16"/>
    </row>
    <row r="12" spans="1:5" ht="69.95" customHeight="1">
      <c r="A12" s="22" t="s">
        <v>14</v>
      </c>
      <c r="B12" s="23"/>
      <c r="C12" s="23"/>
      <c r="D12" s="23"/>
      <c r="E12" s="23"/>
    </row>
  </sheetData>
  <mergeCells count="5">
    <mergeCell ref="A2:E2"/>
    <mergeCell ref="B4:D4"/>
    <mergeCell ref="A12:E12"/>
    <mergeCell ref="A4:A5"/>
    <mergeCell ref="E4:E5"/>
  </mergeCells>
  <phoneticPr fontId="11" type="noConversion"/>
  <pageMargins left="0.35416666666666702" right="0.27500000000000002" top="1" bottom="1" header="0.5" footer="0.5"/>
  <pageSetup paperSize="9" orientation="landscape"/>
</worksheet>
</file>

<file path=xl/worksheets/sheet2.xml><?xml version="1.0" encoding="utf-8"?>
<worksheet xmlns="http://schemas.openxmlformats.org/spreadsheetml/2006/main" xmlns:r="http://schemas.openxmlformats.org/officeDocument/2006/relationships">
  <dimension ref="A1:F11"/>
  <sheetViews>
    <sheetView workbookViewId="0">
      <selection activeCell="I4" sqref="I4"/>
    </sheetView>
  </sheetViews>
  <sheetFormatPr defaultColWidth="9" defaultRowHeight="13.5"/>
  <cols>
    <col min="2" max="2" width="19.125" customWidth="1"/>
    <col min="3" max="3" width="23.875" customWidth="1"/>
    <col min="4" max="4" width="21.25" customWidth="1"/>
    <col min="5" max="5" width="18.625" customWidth="1"/>
    <col min="6" max="6" width="22.25" customWidth="1"/>
  </cols>
  <sheetData>
    <row r="1" spans="1:6" ht="28.5">
      <c r="A1" s="18" t="s">
        <v>15</v>
      </c>
      <c r="B1" s="18"/>
      <c r="C1" s="18"/>
      <c r="D1" s="18"/>
      <c r="E1" s="18"/>
      <c r="F1" s="18"/>
    </row>
    <row r="2" spans="1:6" ht="28.5">
      <c r="A2" s="25"/>
      <c r="B2" s="25"/>
      <c r="C2" s="25"/>
      <c r="D2" s="1"/>
      <c r="E2" s="1"/>
      <c r="F2" s="3"/>
    </row>
    <row r="3" spans="1:6" ht="18.75">
      <c r="A3" s="29" t="s">
        <v>2</v>
      </c>
      <c r="B3" s="26" t="s">
        <v>16</v>
      </c>
      <c r="C3" s="26"/>
      <c r="D3" s="26" t="s">
        <v>17</v>
      </c>
      <c r="E3" s="26"/>
      <c r="F3" s="29" t="s">
        <v>4</v>
      </c>
    </row>
    <row r="4" spans="1:6" ht="37.5">
      <c r="A4" s="29"/>
      <c r="B4" s="4" t="s">
        <v>18</v>
      </c>
      <c r="C4" s="4" t="s">
        <v>19</v>
      </c>
      <c r="D4" s="4" t="s">
        <v>6</v>
      </c>
      <c r="E4" s="4" t="s">
        <v>7</v>
      </c>
      <c r="F4" s="29"/>
    </row>
    <row r="5" spans="1:6" ht="24">
      <c r="A5" s="5" t="s">
        <v>8</v>
      </c>
      <c r="B5" s="6">
        <v>60659.93</v>
      </c>
      <c r="C5" s="7">
        <f t="shared" ref="C5:C9" si="0">(B5*350)/10</f>
        <v>2123097.5499999998</v>
      </c>
      <c r="D5" s="5">
        <v>68000</v>
      </c>
      <c r="E5" s="5">
        <f t="shared" ref="E5:E9" si="1">D5*350/10</f>
        <v>2380000</v>
      </c>
      <c r="F5" s="8" t="s">
        <v>20</v>
      </c>
    </row>
    <row r="6" spans="1:6" ht="37.5">
      <c r="A6" s="5" t="s">
        <v>9</v>
      </c>
      <c r="B6" s="6">
        <v>5084.92</v>
      </c>
      <c r="C6" s="7">
        <f t="shared" si="0"/>
        <v>177972.2</v>
      </c>
      <c r="D6" s="5">
        <v>7000</v>
      </c>
      <c r="E6" s="5">
        <f t="shared" si="1"/>
        <v>245000</v>
      </c>
      <c r="F6" s="8" t="s">
        <v>21</v>
      </c>
    </row>
    <row r="7" spans="1:6" ht="18.75">
      <c r="A7" s="5" t="s">
        <v>10</v>
      </c>
      <c r="B7" s="7">
        <v>21452.94</v>
      </c>
      <c r="C7" s="7">
        <f t="shared" si="0"/>
        <v>750852.9</v>
      </c>
      <c r="D7" s="5">
        <v>23885</v>
      </c>
      <c r="E7" s="5">
        <f t="shared" si="1"/>
        <v>835975</v>
      </c>
      <c r="F7" s="8"/>
    </row>
    <row r="8" spans="1:6" ht="18.75">
      <c r="A8" s="5" t="s">
        <v>11</v>
      </c>
      <c r="B8" s="7">
        <v>3520.21</v>
      </c>
      <c r="C8" s="7">
        <f t="shared" si="0"/>
        <v>123207.35</v>
      </c>
      <c r="D8" s="5">
        <v>6000</v>
      </c>
      <c r="E8" s="5">
        <f t="shared" si="1"/>
        <v>210000</v>
      </c>
      <c r="F8" s="8" t="s">
        <v>22</v>
      </c>
    </row>
    <row r="9" spans="1:6" ht="18.75">
      <c r="A9" s="9" t="s">
        <v>12</v>
      </c>
      <c r="B9" s="7">
        <v>2635.1640000000002</v>
      </c>
      <c r="C9" s="7">
        <f t="shared" si="0"/>
        <v>92230.74</v>
      </c>
      <c r="D9" s="5">
        <v>3000</v>
      </c>
      <c r="E9" s="5">
        <f t="shared" si="1"/>
        <v>105000</v>
      </c>
      <c r="F9" s="8"/>
    </row>
    <row r="10" spans="1:6" ht="18.75">
      <c r="A10" s="5" t="s">
        <v>13</v>
      </c>
      <c r="B10" s="7">
        <f>SUM(B5:B9)</f>
        <v>93353.164000000004</v>
      </c>
      <c r="C10" s="7">
        <f>SUM(C5:C9)</f>
        <v>3267360.74</v>
      </c>
      <c r="D10" s="5">
        <f>SUM(D5:D9)</f>
        <v>107885</v>
      </c>
      <c r="E10" s="5">
        <f>SUM(E5:E9)</f>
        <v>3775975</v>
      </c>
      <c r="F10" s="8"/>
    </row>
    <row r="11" spans="1:6">
      <c r="A11" s="27" t="s">
        <v>23</v>
      </c>
      <c r="B11" s="28"/>
      <c r="C11" s="28"/>
      <c r="D11" s="28"/>
      <c r="E11" s="28"/>
      <c r="F11" s="28"/>
    </row>
  </sheetData>
  <mergeCells count="7">
    <mergeCell ref="A1:F1"/>
    <mergeCell ref="A2:C2"/>
    <mergeCell ref="B3:C3"/>
    <mergeCell ref="D3:E3"/>
    <mergeCell ref="A11:F11"/>
    <mergeCell ref="A3:A4"/>
    <mergeCell ref="F3:F4"/>
  </mergeCells>
  <phoneticPr fontId="11"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官丽金</dc:creator>
  <cp:lastModifiedBy>覃勇强</cp:lastModifiedBy>
  <dcterms:created xsi:type="dcterms:W3CDTF">2021-01-14T02:44:00Z</dcterms:created>
  <dcterms:modified xsi:type="dcterms:W3CDTF">2022-03-11T08:01:07Z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5198C4A805DF49E8AC1A9B617F6010B0</vt:lpwstr>
  </property>
</Properties>
</file>